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 &amp; Mo\Desktop\"/>
    </mc:Choice>
  </mc:AlternateContent>
  <bookViews>
    <workbookView xWindow="480" yWindow="60" windowWidth="15225" windowHeight="12870"/>
  </bookViews>
  <sheets>
    <sheet name="Sheet1" sheetId="1" r:id="rId1"/>
  </sheets>
  <definedNames>
    <definedName name="_xlnm.Print_Area" localSheetId="0">Sheet1!$A$34:$T$72</definedName>
  </definedNames>
  <calcPr calcId="171027"/>
</workbook>
</file>

<file path=xl/calcChain.xml><?xml version="1.0" encoding="utf-8"?>
<calcChain xmlns="http://schemas.openxmlformats.org/spreadsheetml/2006/main">
  <c r="G29" i="1" l="1"/>
  <c r="H29" i="1"/>
  <c r="C29" i="1"/>
  <c r="G31" i="1"/>
  <c r="G30" i="1"/>
  <c r="G28" i="1"/>
  <c r="H31" i="1"/>
  <c r="H30" i="1"/>
  <c r="H28" i="1"/>
  <c r="H27" i="1"/>
  <c r="G27" i="1"/>
  <c r="C31" i="1"/>
  <c r="C30" i="1"/>
  <c r="C28" i="1"/>
  <c r="C27" i="1"/>
  <c r="F45" i="1"/>
  <c r="F44" i="1"/>
  <c r="F43" i="1"/>
  <c r="F42" i="1"/>
  <c r="F41" i="1"/>
  <c r="F40" i="1"/>
  <c r="F39" i="1"/>
  <c r="F38" i="1"/>
  <c r="F37" i="1"/>
  <c r="F36" i="1"/>
  <c r="F35" i="1"/>
  <c r="E45" i="1"/>
  <c r="E44" i="1"/>
  <c r="E43" i="1"/>
  <c r="E42" i="1"/>
  <c r="E41" i="1"/>
  <c r="E40" i="1"/>
  <c r="E39" i="1"/>
  <c r="E38" i="1"/>
  <c r="E37" i="1"/>
  <c r="E36" i="1"/>
  <c r="E35" i="1"/>
  <c r="D45" i="1"/>
  <c r="D44" i="1"/>
  <c r="D43" i="1"/>
  <c r="D42" i="1"/>
  <c r="D41" i="1"/>
  <c r="D40" i="1"/>
  <c r="D39" i="1"/>
  <c r="D38" i="1"/>
  <c r="D37" i="1"/>
  <c r="D36" i="1"/>
  <c r="D35" i="1"/>
  <c r="C45" i="1"/>
  <c r="C44" i="1"/>
  <c r="C43" i="1"/>
  <c r="C42" i="1"/>
  <c r="C41" i="1"/>
  <c r="C40" i="1"/>
  <c r="C39" i="1"/>
  <c r="C38" i="1"/>
  <c r="C37" i="1"/>
  <c r="C36" i="1"/>
  <c r="C35" i="1"/>
  <c r="B45" i="1"/>
  <c r="B44" i="1"/>
  <c r="B43" i="1"/>
  <c r="B42" i="1"/>
  <c r="B41" i="1"/>
  <c r="B40" i="1"/>
  <c r="B39" i="1"/>
  <c r="B38" i="1"/>
  <c r="B37" i="1"/>
  <c r="B36" i="1"/>
  <c r="B35" i="1"/>
  <c r="L35" i="1"/>
  <c r="K35" i="1"/>
  <c r="J35" i="1"/>
  <c r="I35" i="1"/>
  <c r="H35" i="1"/>
  <c r="L45" i="1"/>
  <c r="L44" i="1"/>
  <c r="L43" i="1"/>
  <c r="L42" i="1"/>
  <c r="L41" i="1"/>
  <c r="L40" i="1"/>
  <c r="L39" i="1"/>
  <c r="L38" i="1"/>
  <c r="L37" i="1"/>
  <c r="L36" i="1"/>
  <c r="K45" i="1"/>
  <c r="K44" i="1"/>
  <c r="K43" i="1"/>
  <c r="K42" i="1"/>
  <c r="K41" i="1"/>
  <c r="K40" i="1"/>
  <c r="K39" i="1"/>
  <c r="K38" i="1"/>
  <c r="K37" i="1"/>
  <c r="K36" i="1"/>
  <c r="J45" i="1"/>
  <c r="J44" i="1"/>
  <c r="J43" i="1"/>
  <c r="J42" i="1"/>
  <c r="J41" i="1"/>
  <c r="J40" i="1"/>
  <c r="J39" i="1"/>
  <c r="J38" i="1"/>
  <c r="J37" i="1"/>
  <c r="J36" i="1"/>
  <c r="I45" i="1"/>
  <c r="I44" i="1"/>
  <c r="I43" i="1"/>
  <c r="I42" i="1"/>
  <c r="I41" i="1"/>
  <c r="I40" i="1"/>
  <c r="I39" i="1"/>
  <c r="I38" i="1"/>
  <c r="I37" i="1"/>
  <c r="I36" i="1"/>
  <c r="H45" i="1"/>
  <c r="H44" i="1"/>
  <c r="H43" i="1"/>
  <c r="H42" i="1"/>
  <c r="H41" i="1"/>
  <c r="H40" i="1"/>
  <c r="H39" i="1"/>
  <c r="H38" i="1"/>
  <c r="H37" i="1"/>
  <c r="H36" i="1"/>
  <c r="C19" i="1"/>
  <c r="C14" i="1"/>
  <c r="C12" i="1"/>
  <c r="C10" i="1"/>
  <c r="G24" i="1"/>
  <c r="G23" i="1"/>
  <c r="G22" i="1"/>
  <c r="G21" i="1"/>
  <c r="G20" i="1"/>
  <c r="G19" i="1"/>
  <c r="E24" i="1"/>
  <c r="E23" i="1"/>
  <c r="E22" i="1"/>
  <c r="E21" i="1"/>
  <c r="E20" i="1"/>
  <c r="E19" i="1"/>
  <c r="C24" i="1"/>
  <c r="C23" i="1"/>
  <c r="C22" i="1"/>
  <c r="C21" i="1"/>
  <c r="C20" i="1"/>
  <c r="C15" i="1"/>
  <c r="C13" i="1"/>
  <c r="C11" i="1"/>
  <c r="C9" i="1"/>
  <c r="C8" i="1"/>
</calcChain>
</file>

<file path=xl/sharedStrings.xml><?xml version="1.0" encoding="utf-8"?>
<sst xmlns="http://schemas.openxmlformats.org/spreadsheetml/2006/main" count="49" uniqueCount="33">
  <si>
    <t>Rear axle ratio</t>
  </si>
  <si>
    <t>1st gear</t>
  </si>
  <si>
    <t>2nd gear</t>
  </si>
  <si>
    <t>3rd gear</t>
  </si>
  <si>
    <t>4th gear</t>
  </si>
  <si>
    <t>5th gear</t>
  </si>
  <si>
    <t>Reverse</t>
  </si>
  <si>
    <t>Triumph</t>
  </si>
  <si>
    <t>Toyota</t>
  </si>
  <si>
    <t>Gear ratio</t>
  </si>
  <si>
    <t>MPH</t>
  </si>
  <si>
    <t>RPM</t>
  </si>
  <si>
    <t>2nd overdrive</t>
  </si>
  <si>
    <t>3rd overdrive</t>
  </si>
  <si>
    <t>4th overdrive</t>
  </si>
  <si>
    <t>165R15 tire diameter</t>
  </si>
  <si>
    <t>HVDA 1st</t>
  </si>
  <si>
    <t>HVDA 2nd</t>
  </si>
  <si>
    <t>HVDA 3rd</t>
  </si>
  <si>
    <t>HVDA 4th</t>
  </si>
  <si>
    <t>HVDA 5th</t>
  </si>
  <si>
    <t>TR 1st</t>
  </si>
  <si>
    <t>TR 2nd</t>
  </si>
  <si>
    <t>TR 3rd</t>
  </si>
  <si>
    <t>TR 4th</t>
  </si>
  <si>
    <t>TR 4th OD</t>
  </si>
  <si>
    <t>rpm</t>
  </si>
  <si>
    <t>Our Toyota</t>
  </si>
  <si>
    <t>mph</t>
  </si>
  <si>
    <t>Speed (mph)</t>
  </si>
  <si>
    <t>Speed 
(kph)</t>
  </si>
  <si>
    <t>equivalent
mph</t>
  </si>
  <si>
    <t>HVDA 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</si>
</sst>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65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Speed at rpm in HVDA gears</a:t>
            </a:r>
          </a:p>
        </c:rich>
      </c:tx>
      <c:layout>
        <c:manualLayout>
          <c:xMode val="edge"/>
          <c:yMode val="edge"/>
          <c:x val="0.35100286532951291"/>
          <c:y val="4.962785169317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5186246418338"/>
          <c:y val="0.17617887351077066"/>
          <c:w val="0.70773638968481378"/>
          <c:h val="0.66253182010388412"/>
        </c:manualLayout>
      </c:layout>
      <c:lineChart>
        <c:grouping val="standar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HVDA 1st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Sheet1!$B$35:$B$45</c:f>
              <c:numCache>
                <c:formatCode>0.000</c:formatCode>
                <c:ptCount val="11"/>
                <c:pt idx="0">
                  <c:v>0</c:v>
                </c:pt>
                <c:pt idx="1">
                  <c:v>3.0901548537618515</c:v>
                </c:pt>
                <c:pt idx="2">
                  <c:v>6.180309707523703</c:v>
                </c:pt>
                <c:pt idx="3">
                  <c:v>9.2704645612855554</c:v>
                </c:pt>
                <c:pt idx="4">
                  <c:v>12.360619415047406</c:v>
                </c:pt>
                <c:pt idx="5">
                  <c:v>15.450774268809258</c:v>
                </c:pt>
                <c:pt idx="6">
                  <c:v>18.540929122571111</c:v>
                </c:pt>
                <c:pt idx="7">
                  <c:v>21.631083976332963</c:v>
                </c:pt>
                <c:pt idx="8">
                  <c:v>24.721238830094812</c:v>
                </c:pt>
                <c:pt idx="9">
                  <c:v>27.811393683856661</c:v>
                </c:pt>
                <c:pt idx="10">
                  <c:v>30.901548537618517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E-4EBB-8014-4082150EE369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HVDA 2nd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Sheet1!$C$35:$C$45</c:f>
              <c:numCache>
                <c:formatCode>0.000</c:formatCode>
                <c:ptCount val="11"/>
                <c:pt idx="0">
                  <c:v>0</c:v>
                </c:pt>
                <c:pt idx="1">
                  <c:v>5.3596402822638236</c:v>
                </c:pt>
                <c:pt idx="2">
                  <c:v>10.719280564527647</c:v>
                </c:pt>
                <c:pt idx="3">
                  <c:v>16.078920846791473</c:v>
                </c:pt>
                <c:pt idx="4">
                  <c:v>21.438561129055294</c:v>
                </c:pt>
                <c:pt idx="5">
                  <c:v>26.79820141131912</c:v>
                </c:pt>
                <c:pt idx="6">
                  <c:v>32.157841693582945</c:v>
                </c:pt>
                <c:pt idx="7">
                  <c:v>37.517481975846771</c:v>
                </c:pt>
                <c:pt idx="8">
                  <c:v>42.877122258110589</c:v>
                </c:pt>
                <c:pt idx="9">
                  <c:v>48.236762540374414</c:v>
                </c:pt>
                <c:pt idx="10">
                  <c:v>53.59640282263824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E-4EBB-8014-4082150EE369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HVDA 3rd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Sheet1!$D$35:$D$45</c:f>
              <c:numCache>
                <c:formatCode>0.000</c:formatCode>
                <c:ptCount val="11"/>
                <c:pt idx="0">
                  <c:v>0</c:v>
                </c:pt>
                <c:pt idx="1">
                  <c:v>7.9616930938099468</c:v>
                </c:pt>
                <c:pt idx="2">
                  <c:v>15.923386187619894</c:v>
                </c:pt>
                <c:pt idx="3">
                  <c:v>23.885079281429842</c:v>
                </c:pt>
                <c:pt idx="4">
                  <c:v>31.846772375239787</c:v>
                </c:pt>
                <c:pt idx="5">
                  <c:v>39.808465469049736</c:v>
                </c:pt>
                <c:pt idx="6">
                  <c:v>47.770158562859685</c:v>
                </c:pt>
                <c:pt idx="7">
                  <c:v>55.73185165666964</c:v>
                </c:pt>
                <c:pt idx="8">
                  <c:v>63.693544750479575</c:v>
                </c:pt>
                <c:pt idx="9">
                  <c:v>71.655237844289516</c:v>
                </c:pt>
                <c:pt idx="10">
                  <c:v>79.616930938099472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E-4EBB-8014-4082150EE369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HVDA 4th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Sheet1!$E$35:$E$45</c:f>
              <c:numCache>
                <c:formatCode>0.000</c:formatCode>
                <c:ptCount val="11"/>
                <c:pt idx="0">
                  <c:v>0</c:v>
                </c:pt>
                <c:pt idx="1">
                  <c:v>10.151158694607682</c:v>
                </c:pt>
                <c:pt idx="2">
                  <c:v>20.302317389215364</c:v>
                </c:pt>
                <c:pt idx="3">
                  <c:v>30.453476083823048</c:v>
                </c:pt>
                <c:pt idx="4">
                  <c:v>40.604634778430729</c:v>
                </c:pt>
                <c:pt idx="5">
                  <c:v>50.755793473038416</c:v>
                </c:pt>
                <c:pt idx="6">
                  <c:v>60.906952167646097</c:v>
                </c:pt>
                <c:pt idx="7">
                  <c:v>71.058110862253784</c:v>
                </c:pt>
                <c:pt idx="8">
                  <c:v>81.209269556861457</c:v>
                </c:pt>
                <c:pt idx="9">
                  <c:v>91.360428251469131</c:v>
                </c:pt>
                <c:pt idx="10">
                  <c:v>101.51158694607683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AE-4EBB-8014-4082150EE369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HVDA 5th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Sheet1!$F$35:$F$45</c:f>
              <c:numCache>
                <c:formatCode>0.000</c:formatCode>
                <c:ptCount val="11"/>
                <c:pt idx="0">
                  <c:v>0</c:v>
                </c:pt>
                <c:pt idx="1">
                  <c:v>12.964442777276734</c:v>
                </c:pt>
                <c:pt idx="2">
                  <c:v>25.928885554553467</c:v>
                </c:pt>
                <c:pt idx="3">
                  <c:v>38.893328331830205</c:v>
                </c:pt>
                <c:pt idx="4">
                  <c:v>51.857771109106935</c:v>
                </c:pt>
                <c:pt idx="5">
                  <c:v>64.822213886383665</c:v>
                </c:pt>
                <c:pt idx="6">
                  <c:v>77.786656663660409</c:v>
                </c:pt>
                <c:pt idx="7">
                  <c:v>90.751099440937153</c:v>
                </c:pt>
                <c:pt idx="8">
                  <c:v>103.71554221821387</c:v>
                </c:pt>
                <c:pt idx="9">
                  <c:v>116.6799849954906</c:v>
                </c:pt>
                <c:pt idx="10">
                  <c:v>129.64442777276733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AE-4EBB-8014-4082150EE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15912"/>
        <c:axId val="1"/>
      </c:lineChart>
      <c:catAx>
        <c:axId val="18771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rpm</a:t>
                </a:r>
              </a:p>
            </c:rich>
          </c:tx>
          <c:layout>
            <c:manualLayout>
              <c:xMode val="edge"/>
              <c:yMode val="edge"/>
              <c:x val="0.43696275071633239"/>
              <c:y val="0.905708293400440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mph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46650180591584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15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57020057306587"/>
          <c:y val="0.37220888769881127"/>
          <c:w val="0.13896848137535817"/>
          <c:h val="0.2630276139738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Speed at rpm in Triumph gears</a:t>
            </a:r>
          </a:p>
        </c:rich>
      </c:tx>
      <c:layout>
        <c:manualLayout>
          <c:xMode val="edge"/>
          <c:yMode val="edge"/>
          <c:x val="0.3063209076175040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936790923825"/>
          <c:y val="0.17574257425742573"/>
          <c:w val="0.66936790923824963"/>
          <c:h val="0.6633663366336634"/>
        </c:manualLayout>
      </c:layout>
      <c:lineChart>
        <c:grouping val="standard"/>
        <c:varyColors val="0"/>
        <c:ser>
          <c:idx val="0"/>
          <c:order val="0"/>
          <c:tx>
            <c:strRef>
              <c:f>Sheet1!$H$34</c:f>
              <c:strCache>
                <c:ptCount val="1"/>
                <c:pt idx="0">
                  <c:v>TR 1st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Sheet1!$H$35:$H$45</c:f>
              <c:numCache>
                <c:formatCode>0.000</c:formatCode>
                <c:ptCount val="11"/>
                <c:pt idx="0">
                  <c:v>0</c:v>
                </c:pt>
                <c:pt idx="1">
                  <c:v>3.0033013889371838</c:v>
                </c:pt>
                <c:pt idx="2">
                  <c:v>6.0066027778743676</c:v>
                </c:pt>
                <c:pt idx="3">
                  <c:v>9.0099041668115518</c:v>
                </c:pt>
                <c:pt idx="4">
                  <c:v>12.013205555748735</c:v>
                </c:pt>
                <c:pt idx="5">
                  <c:v>15.01650694468592</c:v>
                </c:pt>
                <c:pt idx="6">
                  <c:v>18.019808333623104</c:v>
                </c:pt>
                <c:pt idx="7">
                  <c:v>21.023109722560289</c:v>
                </c:pt>
                <c:pt idx="8">
                  <c:v>24.02641111149747</c:v>
                </c:pt>
                <c:pt idx="9">
                  <c:v>27.029712500434652</c:v>
                </c:pt>
                <c:pt idx="10">
                  <c:v>30.033013889371841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F-443C-9689-4FD0A94F45C7}"/>
            </c:ext>
          </c:extLst>
        </c:ser>
        <c:ser>
          <c:idx val="1"/>
          <c:order val="1"/>
          <c:tx>
            <c:strRef>
              <c:f>Sheet1!$I$34</c:f>
              <c:strCache>
                <c:ptCount val="1"/>
                <c:pt idx="0">
                  <c:v>TR 2nd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Sheet1!$I$35:$I$45</c:f>
              <c:numCache>
                <c:formatCode>0.000</c:formatCode>
                <c:ptCount val="11"/>
                <c:pt idx="0">
                  <c:v>0</c:v>
                </c:pt>
                <c:pt idx="1">
                  <c:v>5.0755793473038411</c:v>
                </c:pt>
                <c:pt idx="2">
                  <c:v>10.151158694607682</c:v>
                </c:pt>
                <c:pt idx="3">
                  <c:v>15.226738041911524</c:v>
                </c:pt>
                <c:pt idx="4">
                  <c:v>20.302317389215364</c:v>
                </c:pt>
                <c:pt idx="5">
                  <c:v>25.377896736519208</c:v>
                </c:pt>
                <c:pt idx="6">
                  <c:v>30.453476083823048</c:v>
                </c:pt>
                <c:pt idx="7">
                  <c:v>35.529055431126892</c:v>
                </c:pt>
                <c:pt idx="8">
                  <c:v>40.604634778430729</c:v>
                </c:pt>
                <c:pt idx="9">
                  <c:v>45.680214125734565</c:v>
                </c:pt>
                <c:pt idx="10">
                  <c:v>50.755793473038416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F-443C-9689-4FD0A94F45C7}"/>
            </c:ext>
          </c:extLst>
        </c:ser>
        <c:ser>
          <c:idx val="2"/>
          <c:order val="2"/>
          <c:tx>
            <c:strRef>
              <c:f>Sheet1!$J$34</c:f>
              <c:strCache>
                <c:ptCount val="1"/>
                <c:pt idx="0">
                  <c:v>TR 3rd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Sheet1!$J$35:$J$45</c:f>
              <c:numCache>
                <c:formatCode>0.000</c:formatCode>
                <c:ptCount val="11"/>
                <c:pt idx="0">
                  <c:v>0</c:v>
                </c:pt>
                <c:pt idx="1">
                  <c:v>7.6612518449869302</c:v>
                </c:pt>
                <c:pt idx="2">
                  <c:v>15.32250368997386</c:v>
                </c:pt>
                <c:pt idx="3">
                  <c:v>22.983755534960796</c:v>
                </c:pt>
                <c:pt idx="4">
                  <c:v>30.645007379947721</c:v>
                </c:pt>
                <c:pt idx="5">
                  <c:v>38.306259224934657</c:v>
                </c:pt>
                <c:pt idx="6">
                  <c:v>45.967511069921592</c:v>
                </c:pt>
                <c:pt idx="7">
                  <c:v>53.628762914908521</c:v>
                </c:pt>
                <c:pt idx="8">
                  <c:v>61.290014759895442</c:v>
                </c:pt>
                <c:pt idx="9">
                  <c:v>68.951266604882377</c:v>
                </c:pt>
                <c:pt idx="10">
                  <c:v>76.612518449869313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F-443C-9689-4FD0A94F45C7}"/>
            </c:ext>
          </c:extLst>
        </c:ser>
        <c:ser>
          <c:idx val="3"/>
          <c:order val="3"/>
          <c:tx>
            <c:strRef>
              <c:f>Sheet1!$K$34</c:f>
              <c:strCache>
                <c:ptCount val="1"/>
                <c:pt idx="0">
                  <c:v>TR 4th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Sheet1!$K$35:$K$45</c:f>
              <c:numCache>
                <c:formatCode>0.000</c:formatCode>
                <c:ptCount val="11"/>
                <c:pt idx="0">
                  <c:v>0</c:v>
                </c:pt>
                <c:pt idx="1">
                  <c:v>10.151158694607682</c:v>
                </c:pt>
                <c:pt idx="2">
                  <c:v>20.302317389215364</c:v>
                </c:pt>
                <c:pt idx="3">
                  <c:v>30.453476083823048</c:v>
                </c:pt>
                <c:pt idx="4">
                  <c:v>40.604634778430729</c:v>
                </c:pt>
                <c:pt idx="5">
                  <c:v>50.755793473038416</c:v>
                </c:pt>
                <c:pt idx="6">
                  <c:v>60.906952167646097</c:v>
                </c:pt>
                <c:pt idx="7">
                  <c:v>71.058110862253784</c:v>
                </c:pt>
                <c:pt idx="8">
                  <c:v>81.209269556861457</c:v>
                </c:pt>
                <c:pt idx="9">
                  <c:v>91.360428251469131</c:v>
                </c:pt>
                <c:pt idx="10">
                  <c:v>101.51158694607683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8F-443C-9689-4FD0A94F45C7}"/>
            </c:ext>
          </c:extLst>
        </c:ser>
        <c:ser>
          <c:idx val="4"/>
          <c:order val="4"/>
          <c:tx>
            <c:strRef>
              <c:f>Sheet1!$L$34</c:f>
              <c:strCache>
                <c:ptCount val="1"/>
                <c:pt idx="0">
                  <c:v>TR 4th OD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Sheet1!$A$35:$A$45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Sheet1!$L$35:$L$45</c:f>
              <c:numCache>
                <c:formatCode>0.000</c:formatCode>
                <c:ptCount val="11"/>
                <c:pt idx="0">
                  <c:v>0</c:v>
                </c:pt>
                <c:pt idx="1">
                  <c:v>12.379461822692296</c:v>
                </c:pt>
                <c:pt idx="2">
                  <c:v>24.758923645384591</c:v>
                </c:pt>
                <c:pt idx="3">
                  <c:v>37.138385468076891</c:v>
                </c:pt>
                <c:pt idx="4">
                  <c:v>49.517847290769183</c:v>
                </c:pt>
                <c:pt idx="5">
                  <c:v>61.897309113461482</c:v>
                </c:pt>
                <c:pt idx="6">
                  <c:v>74.276770936153781</c:v>
                </c:pt>
                <c:pt idx="7">
                  <c:v>86.656232758846087</c:v>
                </c:pt>
                <c:pt idx="8">
                  <c:v>99.035694581538365</c:v>
                </c:pt>
                <c:pt idx="9">
                  <c:v>111.41515640423066</c:v>
                </c:pt>
                <c:pt idx="10">
                  <c:v>123.79461822692296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8F-443C-9689-4FD0A94F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87600"/>
        <c:axId val="1"/>
      </c:lineChart>
      <c:catAx>
        <c:axId val="18818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rpm</a:t>
                </a:r>
              </a:p>
            </c:rich>
          </c:tx>
          <c:layout>
            <c:manualLayout>
              <c:xMode val="edge"/>
              <c:yMode val="edge"/>
              <c:x val="0.42787682333873583"/>
              <c:y val="0.90594059405940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mph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467821782178217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87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2171799027549"/>
          <c:y val="0.37376237623762376"/>
          <c:w val="0.15721231766612642"/>
          <c:h val="0.262376237623762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9</xdr:col>
      <xdr:colOff>342900</xdr:colOff>
      <xdr:row>70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5BC9218-D31C-4265-B1BF-92A1DDD9A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47</xdr:row>
      <xdr:rowOff>0</xdr:rowOff>
    </xdr:from>
    <xdr:to>
      <xdr:col>20</xdr:col>
      <xdr:colOff>0</xdr:colOff>
      <xdr:row>70</xdr:row>
      <xdr:rowOff>123825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B166B2F-A678-4C90-A93C-C7E7AA1D7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workbookViewId="0"/>
  </sheetViews>
  <sheetFormatPr defaultRowHeight="12.75" x14ac:dyDescent="0.2"/>
  <cols>
    <col min="1" max="1" width="18.42578125" bestFit="1" customWidth="1"/>
    <col min="2" max="2" width="10.7109375" customWidth="1"/>
    <col min="3" max="3" width="9.5703125" bestFit="1" customWidth="1"/>
    <col min="6" max="6" width="10.140625" bestFit="1" customWidth="1"/>
  </cols>
  <sheetData>
    <row r="2" spans="1:5" x14ac:dyDescent="0.2">
      <c r="A2" t="s">
        <v>11</v>
      </c>
      <c r="B2">
        <v>3000</v>
      </c>
    </row>
    <row r="3" spans="1:5" x14ac:dyDescent="0.2">
      <c r="A3" t="s">
        <v>15</v>
      </c>
      <c r="B3">
        <v>25.25</v>
      </c>
    </row>
    <row r="4" spans="1:5" x14ac:dyDescent="0.2">
      <c r="A4" t="s">
        <v>0</v>
      </c>
      <c r="B4">
        <v>3.7</v>
      </c>
    </row>
    <row r="6" spans="1:5" x14ac:dyDescent="0.2">
      <c r="B6" t="s">
        <v>7</v>
      </c>
    </row>
    <row r="7" spans="1:5" x14ac:dyDescent="0.2">
      <c r="B7" t="s">
        <v>9</v>
      </c>
      <c r="C7" t="s">
        <v>10</v>
      </c>
    </row>
    <row r="8" spans="1:5" x14ac:dyDescent="0.2">
      <c r="A8" t="s">
        <v>1</v>
      </c>
      <c r="B8" s="1">
        <v>3.38</v>
      </c>
      <c r="C8" s="1">
        <f>(B2*B3*PI()*60)/(12*5280*B4*B8)</f>
        <v>18.019808333623104</v>
      </c>
      <c r="D8" s="1"/>
      <c r="E8" s="1"/>
    </row>
    <row r="9" spans="1:5" x14ac:dyDescent="0.2">
      <c r="A9" t="s">
        <v>2</v>
      </c>
      <c r="B9" s="1">
        <v>2</v>
      </c>
      <c r="C9" s="1">
        <f>(B2*B3*PI()*60)/(12*5280*B4*B9)</f>
        <v>30.453476083823048</v>
      </c>
      <c r="D9" s="1"/>
      <c r="E9" s="1"/>
    </row>
    <row r="10" spans="1:5" x14ac:dyDescent="0.2">
      <c r="A10" t="s">
        <v>12</v>
      </c>
      <c r="B10" s="1">
        <v>1.64</v>
      </c>
      <c r="C10" s="1">
        <f>(B2*B3*PI()*60)/(12*5280*B4*B10)</f>
        <v>37.138385468076891</v>
      </c>
      <c r="D10" s="1"/>
      <c r="E10" s="1"/>
    </row>
    <row r="11" spans="1:5" x14ac:dyDescent="0.2">
      <c r="A11" t="s">
        <v>3</v>
      </c>
      <c r="B11" s="1">
        <v>1.325</v>
      </c>
      <c r="C11" s="1">
        <f>(B2*B3*PI()*60)/(12*5280*B4*B11)</f>
        <v>45.967511069921592</v>
      </c>
      <c r="D11" s="1"/>
      <c r="E11" s="1"/>
    </row>
    <row r="12" spans="1:5" x14ac:dyDescent="0.2">
      <c r="A12" t="s">
        <v>13</v>
      </c>
      <c r="B12" s="1">
        <v>1.0860000000000001</v>
      </c>
      <c r="C12" s="1">
        <f>(B2*B3*PI()*60)/(12*5280*B4*B12)</f>
        <v>56.083749693965096</v>
      </c>
      <c r="D12" s="1"/>
      <c r="E12" s="1"/>
    </row>
    <row r="13" spans="1:5" x14ac:dyDescent="0.2">
      <c r="A13" t="s">
        <v>4</v>
      </c>
      <c r="B13" s="1">
        <v>1</v>
      </c>
      <c r="C13" s="1">
        <f>(B2*B3*PI()*60)/(12*5280*B4*B13)</f>
        <v>60.906952167646097</v>
      </c>
      <c r="D13" s="1"/>
      <c r="E13" s="1"/>
    </row>
    <row r="14" spans="1:5" x14ac:dyDescent="0.2">
      <c r="A14" t="s">
        <v>14</v>
      </c>
      <c r="B14" s="1">
        <v>0.82</v>
      </c>
      <c r="C14" s="1">
        <f>(B2*B3*PI()*60)/(12*5280*B4*B14)</f>
        <v>74.276770936153781</v>
      </c>
      <c r="D14" s="1"/>
      <c r="E14" s="1"/>
    </row>
    <row r="15" spans="1:5" x14ac:dyDescent="0.2">
      <c r="A15" t="s">
        <v>6</v>
      </c>
      <c r="B15" s="1">
        <v>4.28</v>
      </c>
      <c r="C15" s="1">
        <f>(B2*B3*PI()*60)/(12*5280*B4*B15)</f>
        <v>14.230596300851891</v>
      </c>
      <c r="D15" s="1"/>
      <c r="E15" s="1"/>
    </row>
    <row r="17" spans="1:8" x14ac:dyDescent="0.2">
      <c r="B17" t="s">
        <v>8</v>
      </c>
      <c r="D17" t="s">
        <v>8</v>
      </c>
      <c r="F17" s="4" t="s">
        <v>27</v>
      </c>
      <c r="G17" s="4"/>
    </row>
    <row r="18" spans="1:8" x14ac:dyDescent="0.2">
      <c r="B18" t="s">
        <v>9</v>
      </c>
      <c r="C18" t="s">
        <v>10</v>
      </c>
      <c r="D18" t="s">
        <v>9</v>
      </c>
      <c r="E18" t="s">
        <v>10</v>
      </c>
      <c r="F18" s="4" t="s">
        <v>9</v>
      </c>
      <c r="G18" s="4" t="s">
        <v>10</v>
      </c>
    </row>
    <row r="19" spans="1:8" x14ac:dyDescent="0.2">
      <c r="A19" t="s">
        <v>1</v>
      </c>
      <c r="B19">
        <v>3.2850000000000001</v>
      </c>
      <c r="C19" s="1">
        <f>(B2*B3*PI()*60)/(12*5280*B4*B19)</f>
        <v>18.540929122571111</v>
      </c>
      <c r="D19">
        <v>3.1659999999999999</v>
      </c>
      <c r="E19" s="1">
        <f>(B2*B3*PI()*60)/(12*5280*B4*D19)</f>
        <v>19.237824437032881</v>
      </c>
      <c r="F19" s="4">
        <v>3.2850000000000001</v>
      </c>
      <c r="G19" s="5">
        <f>(B2*B3*PI()*60)/(12*5280*B4*F19)</f>
        <v>18.540929122571111</v>
      </c>
    </row>
    <row r="20" spans="1:8" x14ac:dyDescent="0.2">
      <c r="A20" t="s">
        <v>2</v>
      </c>
      <c r="B20">
        <v>2.0409999999999999</v>
      </c>
      <c r="C20" s="1">
        <f>(B2*B3*PI()*60)/(12*5280*B4*B20)</f>
        <v>29.841720807273934</v>
      </c>
      <c r="D20">
        <v>1.9039999999999999</v>
      </c>
      <c r="E20" s="1">
        <f>(B2*B3*PI()*60)/(12*5280*B4*D20)</f>
        <v>31.988945466200683</v>
      </c>
      <c r="F20" s="4">
        <v>1.8939999999999999</v>
      </c>
      <c r="G20" s="5">
        <f>(B2*B3*PI()*60)/(12*5280*B4*F20)</f>
        <v>32.157841693582945</v>
      </c>
    </row>
    <row r="21" spans="1:8" x14ac:dyDescent="0.2">
      <c r="A21" t="s">
        <v>3</v>
      </c>
      <c r="B21">
        <v>1.3220000000000001</v>
      </c>
      <c r="C21" s="1">
        <f>(B2*B3*PI()*60)/(12*5280*B4*B21)</f>
        <v>46.071824635133204</v>
      </c>
      <c r="D21">
        <v>1.31</v>
      </c>
      <c r="E21" s="1">
        <f>(B2*B3*PI()*60)/(12*5280*B4*D21)</f>
        <v>46.493856616523743</v>
      </c>
      <c r="F21" s="4">
        <v>1.2749999999999999</v>
      </c>
      <c r="G21" s="5">
        <f>(B2*B3*PI()*60)/(12*5280*B4*F21)</f>
        <v>47.770158562859685</v>
      </c>
    </row>
    <row r="22" spans="1:8" x14ac:dyDescent="0.2">
      <c r="A22" t="s">
        <v>4</v>
      </c>
      <c r="B22">
        <v>1.028</v>
      </c>
      <c r="C22" s="1">
        <f>(B2*B3*PI()*60)/(12*5280*B4*B22)</f>
        <v>59.248007945181023</v>
      </c>
      <c r="D22">
        <v>0.96899999999999997</v>
      </c>
      <c r="E22" s="1">
        <f>(B2*B3*PI()*60)/(12*5280*B4*D22)</f>
        <v>62.855471793236426</v>
      </c>
      <c r="F22" s="4">
        <v>1</v>
      </c>
      <c r="G22" s="5">
        <f>(B2*B3*PI()*60)/(12*5280*B4*F22)</f>
        <v>60.906952167646097</v>
      </c>
    </row>
    <row r="23" spans="1:8" x14ac:dyDescent="0.2">
      <c r="A23" t="s">
        <v>5</v>
      </c>
      <c r="B23">
        <v>0.82</v>
      </c>
      <c r="C23" s="1">
        <f>(B2*B3*PI()*60)/(12*5280*B4*B23)</f>
        <v>74.276770936153781</v>
      </c>
      <c r="D23">
        <v>0.81499999999999995</v>
      </c>
      <c r="E23" s="1">
        <f>(B2*B3*PI()*60)/(12*5280*B4*D23)</f>
        <v>74.73245664741853</v>
      </c>
      <c r="F23" s="4">
        <v>0.78300000000000003</v>
      </c>
      <c r="G23" s="5">
        <f>(B2*B3*PI()*60)/(12*5280*B4*F23)</f>
        <v>77.786656663660409</v>
      </c>
    </row>
    <row r="24" spans="1:8" x14ac:dyDescent="0.2">
      <c r="A24" t="s">
        <v>6</v>
      </c>
      <c r="B24">
        <v>3.1349999999999998</v>
      </c>
      <c r="C24" s="1">
        <f>(B2*B3*PI()*60)/(12*5280*B4*B24)</f>
        <v>19.428054917909442</v>
      </c>
      <c r="D24">
        <v>3.25</v>
      </c>
      <c r="E24" s="1">
        <f>(B2*B3*PI()*60)/(12*5280*B4*D24)</f>
        <v>18.740600666968032</v>
      </c>
      <c r="F24" s="4">
        <v>3.786</v>
      </c>
      <c r="G24" s="5">
        <f>(B2*B3*PI()*60)/(12*5280*B4*F24)</f>
        <v>16.087414729964632</v>
      </c>
    </row>
    <row r="25" spans="1:8" x14ac:dyDescent="0.2">
      <c r="C25" s="1"/>
      <c r="E25" s="1"/>
      <c r="F25" s="4"/>
      <c r="G25" s="5"/>
    </row>
    <row r="26" spans="1:8" ht="25.5" x14ac:dyDescent="0.2">
      <c r="A26" t="s">
        <v>29</v>
      </c>
      <c r="B26" s="8" t="s">
        <v>32</v>
      </c>
      <c r="C26" s="9" t="s">
        <v>26</v>
      </c>
      <c r="E26" s="11" t="s">
        <v>30</v>
      </c>
      <c r="F26" s="12" t="s">
        <v>32</v>
      </c>
      <c r="G26" s="13" t="s">
        <v>26</v>
      </c>
      <c r="H26" s="12" t="s">
        <v>31</v>
      </c>
    </row>
    <row r="27" spans="1:8" x14ac:dyDescent="0.2">
      <c r="A27">
        <v>30</v>
      </c>
      <c r="B27">
        <v>2</v>
      </c>
      <c r="C27" s="10">
        <f>(A27*12*5280*B4*F20)/(B3*PI()*60)</f>
        <v>2798.6952873755636</v>
      </c>
      <c r="E27" s="6">
        <v>50</v>
      </c>
      <c r="F27" s="6">
        <v>2</v>
      </c>
      <c r="G27" s="14">
        <f>((E27/1.609)*12*5280*B4*F20)/(B3*PI()*60)</f>
        <v>2899.0007120111495</v>
      </c>
      <c r="H27" s="15">
        <f>E27/1.609</f>
        <v>31.075201988812928</v>
      </c>
    </row>
    <row r="28" spans="1:8" x14ac:dyDescent="0.2">
      <c r="A28">
        <v>50</v>
      </c>
      <c r="B28">
        <v>3</v>
      </c>
      <c r="C28" s="10">
        <f>(A28*12*5280*B4*F21)/(B3*PI()*60)</f>
        <v>3140.0356312951803</v>
      </c>
      <c r="E28" s="6">
        <v>80</v>
      </c>
      <c r="F28" s="6">
        <v>3</v>
      </c>
      <c r="G28" s="14">
        <f>((E28/1.609)*12*5280*B4*F21)/(B3*PI()*60)</f>
        <v>3122.4717278261587</v>
      </c>
      <c r="H28" s="15">
        <f>E28/1.609</f>
        <v>49.720323182100685</v>
      </c>
    </row>
    <row r="29" spans="1:8" x14ac:dyDescent="0.2">
      <c r="A29">
        <v>50</v>
      </c>
      <c r="B29">
        <v>4</v>
      </c>
      <c r="C29" s="10">
        <f>(A29*12*5280*B4*F22)/(B3*PI()*60)</f>
        <v>2462.773044153083</v>
      </c>
      <c r="E29" s="6">
        <v>80</v>
      </c>
      <c r="F29" s="6">
        <v>4</v>
      </c>
      <c r="G29" s="14">
        <f>((E29/1.609)*12*5280*B4*F22)/(B3*PI()*60)</f>
        <v>2448.9974335891443</v>
      </c>
      <c r="H29" s="15">
        <f>E29/1.609</f>
        <v>49.720323182100685</v>
      </c>
    </row>
    <row r="30" spans="1:8" x14ac:dyDescent="0.2">
      <c r="A30">
        <v>60</v>
      </c>
      <c r="B30">
        <v>4</v>
      </c>
      <c r="C30" s="10">
        <f>(A30*12*5280*B4*F22)/(B3*PI()*60)</f>
        <v>2955.3276529836994</v>
      </c>
      <c r="E30" s="6">
        <v>100</v>
      </c>
      <c r="F30" s="6">
        <v>4</v>
      </c>
      <c r="G30" s="14">
        <f>((E30/1.609)*12*5280*B4*F22)/(B3*PI()*60)</f>
        <v>3061.2467919864303</v>
      </c>
      <c r="H30" s="15">
        <f>E30/1.609</f>
        <v>62.150403977625857</v>
      </c>
    </row>
    <row r="31" spans="1:8" x14ac:dyDescent="0.2">
      <c r="A31">
        <v>60</v>
      </c>
      <c r="B31">
        <v>5</v>
      </c>
      <c r="C31" s="10">
        <f>(A31*12*5280*B4*F23)/(B3*PI()*60)</f>
        <v>2314.0215522862368</v>
      </c>
      <c r="E31" s="6">
        <v>100</v>
      </c>
      <c r="F31" s="6">
        <v>5</v>
      </c>
      <c r="G31" s="14">
        <f>((E31/1.609)*12*5280*B4*F23)/(B3*PI()*60)</f>
        <v>2396.956238125375</v>
      </c>
      <c r="H31" s="15">
        <f>E31/1.609</f>
        <v>62.150403977625857</v>
      </c>
    </row>
    <row r="32" spans="1:8" x14ac:dyDescent="0.2">
      <c r="C32" s="1"/>
      <c r="E32" s="1"/>
      <c r="F32" s="4"/>
      <c r="G32" s="5"/>
    </row>
    <row r="33" spans="1:12" x14ac:dyDescent="0.2">
      <c r="B33" s="16" t="s">
        <v>28</v>
      </c>
      <c r="C33" s="16"/>
      <c r="D33" s="16"/>
      <c r="E33" s="16"/>
      <c r="F33" s="16"/>
      <c r="H33" s="16" t="s">
        <v>28</v>
      </c>
      <c r="I33" s="16"/>
      <c r="J33" s="16"/>
      <c r="K33" s="16"/>
      <c r="L33" s="16"/>
    </row>
    <row r="34" spans="1:12" x14ac:dyDescent="0.2">
      <c r="A34" s="2" t="s">
        <v>26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2"/>
      <c r="H34" s="2" t="s">
        <v>21</v>
      </c>
      <c r="I34" s="2" t="s">
        <v>22</v>
      </c>
      <c r="J34" s="2" t="s">
        <v>23</v>
      </c>
      <c r="K34" s="2" t="s">
        <v>24</v>
      </c>
      <c r="L34" s="2" t="s">
        <v>25</v>
      </c>
    </row>
    <row r="35" spans="1:12" x14ac:dyDescent="0.2">
      <c r="A35" s="2">
        <v>0</v>
      </c>
      <c r="B35" s="3">
        <f>(A35*B3*PI()*60)/(12*5280*B4*F19)</f>
        <v>0</v>
      </c>
      <c r="C35" s="3">
        <f>(A35*B3*PI()*60)/(12*5280*B4*F20)</f>
        <v>0</v>
      </c>
      <c r="D35" s="3">
        <f>(A35*B3*PI()*60)/(12*5280*B4*F21)</f>
        <v>0</v>
      </c>
      <c r="E35" s="3">
        <f>(A35*B3*PI()*60)/(12*5280*B4*F22)</f>
        <v>0</v>
      </c>
      <c r="F35" s="3">
        <f>(A35*B3*PI()*60)/(12*5280*B4*F23)</f>
        <v>0</v>
      </c>
      <c r="G35" s="3"/>
      <c r="H35" s="3">
        <f>(A35*B3*PI()*60)/(12*5280*B4*B8)</f>
        <v>0</v>
      </c>
      <c r="I35" s="3">
        <f>(A35*B3*PI()*60)/(12*5280*B4*B9)</f>
        <v>0</v>
      </c>
      <c r="J35" s="3">
        <f>(A35*B3*PI()*60)/(12*5280*B4*B11)</f>
        <v>0</v>
      </c>
      <c r="K35" s="3">
        <f>(A35*B3*PI()*60)/(12*5280*B4*B13)</f>
        <v>0</v>
      </c>
      <c r="L35" s="3">
        <f>(A35*B3*PI()*60)/(12*5280*B4*B14)</f>
        <v>0</v>
      </c>
    </row>
    <row r="36" spans="1:12" x14ac:dyDescent="0.2">
      <c r="A36" s="2">
        <v>500</v>
      </c>
      <c r="B36" s="3">
        <f>(A36*B3*PI()*60)/(12*5280*B4*F19)</f>
        <v>3.0901548537618515</v>
      </c>
      <c r="C36" s="3">
        <f>(A36*B3*PI()*60)/(12*5280*B4*F20)</f>
        <v>5.3596402822638236</v>
      </c>
      <c r="D36" s="3">
        <f>(A36*B3*PI()*60)/(12*5280*B4*F21)</f>
        <v>7.9616930938099468</v>
      </c>
      <c r="E36" s="3">
        <f>(A36*B3*PI()*60)/(12*5280*B4*F22)</f>
        <v>10.151158694607682</v>
      </c>
      <c r="F36" s="3">
        <f>(A36*B3*PI()*60)/(12*5280*B4*F23)</f>
        <v>12.964442777276734</v>
      </c>
      <c r="G36" s="3"/>
      <c r="H36" s="3">
        <f>(A36*B3*PI()*60)/(12*5280*B4*B8)</f>
        <v>3.0033013889371838</v>
      </c>
      <c r="I36" s="3">
        <f>(A36*B3*PI()*60)/(12*5280*B4*B9)</f>
        <v>5.0755793473038411</v>
      </c>
      <c r="J36" s="3">
        <f>(A36*B3*PI()*60)/(12*5280*B4*B11)</f>
        <v>7.6612518449869302</v>
      </c>
      <c r="K36" s="3">
        <f>(A36*B3*PI()*60)/(12*5280*B4*B13)</f>
        <v>10.151158694607682</v>
      </c>
      <c r="L36" s="3">
        <f>(A36*B3*PI()*60)/(12*5280*B4*B14)</f>
        <v>12.379461822692296</v>
      </c>
    </row>
    <row r="37" spans="1:12" x14ac:dyDescent="0.2">
      <c r="A37" s="2">
        <v>1000</v>
      </c>
      <c r="B37" s="3">
        <f>(A37*B3*PI()*60)/(12*5280*B4*F19)</f>
        <v>6.180309707523703</v>
      </c>
      <c r="C37" s="3">
        <f>(A37*B3*PI()*60)/(12*5280*B4*F20)</f>
        <v>10.719280564527647</v>
      </c>
      <c r="D37" s="3">
        <f>(A37*B3*PI()*60)/(12*5280*B4*F21)</f>
        <v>15.923386187619894</v>
      </c>
      <c r="E37" s="3">
        <f>(A37*B3*PI()*60)/(12*5280*B4*F22)</f>
        <v>20.302317389215364</v>
      </c>
      <c r="F37" s="3">
        <f>(A37*B3*PI()*60)/(12*5280*B4*F23)</f>
        <v>25.928885554553467</v>
      </c>
      <c r="G37" s="3"/>
      <c r="H37" s="3">
        <f>(A37*B3*PI()*60)/(12*5280*B4*B8)</f>
        <v>6.0066027778743676</v>
      </c>
      <c r="I37" s="3">
        <f>(A37*B3*PI()*60)/(12*5280*B4*B9)</f>
        <v>10.151158694607682</v>
      </c>
      <c r="J37" s="3">
        <f>(A37*B3*PI()*60)/(12*5280*B4*B11)</f>
        <v>15.32250368997386</v>
      </c>
      <c r="K37" s="3">
        <f>(A37*B3*PI()*60)/(12*5280*B4*B13)</f>
        <v>20.302317389215364</v>
      </c>
      <c r="L37" s="3">
        <f>(A37*B3*PI()*60)/(12*5280*B4*B14)</f>
        <v>24.758923645384591</v>
      </c>
    </row>
    <row r="38" spans="1:12" x14ac:dyDescent="0.2">
      <c r="A38" s="2">
        <v>1500</v>
      </c>
      <c r="B38" s="3">
        <f>(A38*B3*PI()*60)/(12*5280*B4*F19)</f>
        <v>9.2704645612855554</v>
      </c>
      <c r="C38" s="3">
        <f>(A38*B3*PI()*60)/(12*5280*B4*F20)</f>
        <v>16.078920846791473</v>
      </c>
      <c r="D38" s="3">
        <f>(A38*B3*PI()*60)/(12*5280*B4*F21)</f>
        <v>23.885079281429842</v>
      </c>
      <c r="E38" s="3">
        <f>(A38*B3*PI()*60)/(12*5280*B4*F22)</f>
        <v>30.453476083823048</v>
      </c>
      <c r="F38" s="3">
        <f>(A38*B3*PI()*60)/(12*5280*B4*F23)</f>
        <v>38.893328331830205</v>
      </c>
      <c r="G38" s="3"/>
      <c r="H38" s="3">
        <f>(A38*B3*PI()*60)/(12*5280*B4*B8)</f>
        <v>9.0099041668115518</v>
      </c>
      <c r="I38" s="3">
        <f>(A38*B3*PI()*60)/(12*5280*B4*B9)</f>
        <v>15.226738041911524</v>
      </c>
      <c r="J38" s="3">
        <f>(A38*B3*PI()*60)/(12*5280*B4*B11)</f>
        <v>22.983755534960796</v>
      </c>
      <c r="K38" s="3">
        <f>(A38*B3*PI()*60)/(12*5280*B4*B13)</f>
        <v>30.453476083823048</v>
      </c>
      <c r="L38" s="3">
        <f>(A38*B3*PI()*60)/(12*5280*B4*B14)</f>
        <v>37.138385468076891</v>
      </c>
    </row>
    <row r="39" spans="1:12" x14ac:dyDescent="0.2">
      <c r="A39" s="2">
        <v>2000</v>
      </c>
      <c r="B39" s="3">
        <f>(A39*B3*PI()*60)/(12*5280*B4*F19)</f>
        <v>12.360619415047406</v>
      </c>
      <c r="C39" s="3">
        <f>(A39*B3*PI()*60)/(12*5280*B4*F20)</f>
        <v>21.438561129055294</v>
      </c>
      <c r="D39" s="3">
        <f>(A39*B3*PI()*60)/(12*5280*B4*F21)</f>
        <v>31.846772375239787</v>
      </c>
      <c r="E39" s="3">
        <f>(A39*B3*PI()*60)/(12*5280*B4*F22)</f>
        <v>40.604634778430729</v>
      </c>
      <c r="F39" s="3">
        <f>(A39*B3*PI()*60)/(12*5280*B4*F23)</f>
        <v>51.857771109106935</v>
      </c>
      <c r="G39" s="3"/>
      <c r="H39" s="3">
        <f>(A39*B3*PI()*60)/(12*5280*B4*B8)</f>
        <v>12.013205555748735</v>
      </c>
      <c r="I39" s="3">
        <f>(A39*B3*PI()*60)/(12*5280*B4*B9)</f>
        <v>20.302317389215364</v>
      </c>
      <c r="J39" s="3">
        <f>(A39*B3*PI()*60)/(12*5280*B4*B11)</f>
        <v>30.645007379947721</v>
      </c>
      <c r="K39" s="3">
        <f>(A39*B3*PI()*60)/(12*5280*B4*B13)</f>
        <v>40.604634778430729</v>
      </c>
      <c r="L39" s="3">
        <f>(A39*B3*PI()*60)/(12*5280*B4*B14)</f>
        <v>49.517847290769183</v>
      </c>
    </row>
    <row r="40" spans="1:12" x14ac:dyDescent="0.2">
      <c r="A40" s="6">
        <v>2500</v>
      </c>
      <c r="B40" s="7">
        <f>(A40*B3*PI()*60)/(12*5280*B4*F19)</f>
        <v>15.450774268809258</v>
      </c>
      <c r="C40" s="7">
        <f>(A40*B3*PI()*60)/(12*5280*B4*F20)</f>
        <v>26.79820141131912</v>
      </c>
      <c r="D40" s="7">
        <f>(A40*B3*PI()*60)/(12*5280*B4*F21)</f>
        <v>39.808465469049736</v>
      </c>
      <c r="E40" s="7">
        <f>(A40*B3*PI()*60)/(12*5280*B4*F22)</f>
        <v>50.755793473038416</v>
      </c>
      <c r="F40" s="7">
        <f>(A40*B3*PI()*60)/(12*5280*B4*F23)</f>
        <v>64.822213886383665</v>
      </c>
      <c r="G40" s="7"/>
      <c r="H40" s="7">
        <f>(A40*B3*PI()*60)/(12*5280*B4*B8)</f>
        <v>15.01650694468592</v>
      </c>
      <c r="I40" s="7">
        <f>(A40*B3*PI()*60)/(12*5280*B4*B9)</f>
        <v>25.377896736519208</v>
      </c>
      <c r="J40" s="7">
        <f>(A40*B3*PI()*60)/(12*5280*B4*B11)</f>
        <v>38.306259224934657</v>
      </c>
      <c r="K40" s="7">
        <f>(A40*B3*PI()*60)/(12*5280*B4*B13)</f>
        <v>50.755793473038416</v>
      </c>
      <c r="L40" s="7">
        <f>(A40*B3*PI()*60)/(12*5280*B4*B14)</f>
        <v>61.897309113461482</v>
      </c>
    </row>
    <row r="41" spans="1:12" x14ac:dyDescent="0.2">
      <c r="A41" s="6">
        <v>3000</v>
      </c>
      <c r="B41" s="7">
        <f>(A41*B3*PI()*60)/(12*5280*B4*F19)</f>
        <v>18.540929122571111</v>
      </c>
      <c r="C41" s="7">
        <f>(A41*B3*PI()*60)/(12*5280*B4*F20)</f>
        <v>32.157841693582945</v>
      </c>
      <c r="D41" s="7">
        <f>(A41*B3*PI()*60)/(12*5280*B4*F21)</f>
        <v>47.770158562859685</v>
      </c>
      <c r="E41" s="7">
        <f>(A41*B3*PI()*60)/(12*5280*B4*F22)</f>
        <v>60.906952167646097</v>
      </c>
      <c r="F41" s="7">
        <f>(A41*B3*PI()*60)/(12*5280*B4*F23)</f>
        <v>77.786656663660409</v>
      </c>
      <c r="G41" s="7"/>
      <c r="H41" s="7">
        <f>(A41*B3*PI()*60)/(12*5280*B4*B8)</f>
        <v>18.019808333623104</v>
      </c>
      <c r="I41" s="7">
        <f>(A41*B3*PI()*60)/(12*5280*B4*B9)</f>
        <v>30.453476083823048</v>
      </c>
      <c r="J41" s="7">
        <f>(A41*B3*PI()*60)/(12*5280*B4*B11)</f>
        <v>45.967511069921592</v>
      </c>
      <c r="K41" s="7">
        <f>(A41*B3*PI()*60)/(12*5280*B4*B13)</f>
        <v>60.906952167646097</v>
      </c>
      <c r="L41" s="7">
        <f>(A41*B3*PI()*60)/(12*5280*B4*B14)</f>
        <v>74.276770936153781</v>
      </c>
    </row>
    <row r="42" spans="1:12" x14ac:dyDescent="0.2">
      <c r="A42" s="6">
        <v>3500</v>
      </c>
      <c r="B42" s="7">
        <f>(A42*B3*PI()*60)/(12*5280*B4*F19)</f>
        <v>21.631083976332963</v>
      </c>
      <c r="C42" s="7">
        <f>(A42*B3*PI()*60)/(12*5280*B4*F20)</f>
        <v>37.517481975846771</v>
      </c>
      <c r="D42" s="7">
        <f>(A42*B3*PI()*60)/(12*5280*B4*F21)</f>
        <v>55.73185165666964</v>
      </c>
      <c r="E42" s="7">
        <f>(A42*B3*PI()*60)/(12*5280*B4*F22)</f>
        <v>71.058110862253784</v>
      </c>
      <c r="F42" s="7">
        <f>(A42*B3*PI()*60)/(12*5280*B4*F23)</f>
        <v>90.751099440937153</v>
      </c>
      <c r="G42" s="7"/>
      <c r="H42" s="7">
        <f>(A42*B3*PI()*60)/(12*5280*B4*B8)</f>
        <v>21.023109722560289</v>
      </c>
      <c r="I42" s="7">
        <f>(A42*B3*PI()*60)/(12*5280*B4*B9)</f>
        <v>35.529055431126892</v>
      </c>
      <c r="J42" s="7">
        <f>(A42*B3*PI()*60)/(12*5280*B4*B11)</f>
        <v>53.628762914908521</v>
      </c>
      <c r="K42" s="7">
        <f>(A42*B3*PI()*60)/(12*5280*B4*B13)</f>
        <v>71.058110862253784</v>
      </c>
      <c r="L42" s="7">
        <f>(A42*B3*PI()*60)/(12*5280*B4*B14)</f>
        <v>86.656232758846087</v>
      </c>
    </row>
    <row r="43" spans="1:12" x14ac:dyDescent="0.2">
      <c r="A43" s="2">
        <v>4000</v>
      </c>
      <c r="B43" s="3">
        <f>(A43*B3*PI()*60)/(12*5280*B4*F19)</f>
        <v>24.721238830094812</v>
      </c>
      <c r="C43" s="3">
        <f>(A43*B3*PI()*60)/(12*5280*B4*F20)</f>
        <v>42.877122258110589</v>
      </c>
      <c r="D43" s="3">
        <f>(A43*B3*PI()*60)/(12*5280*B4*F21)</f>
        <v>63.693544750479575</v>
      </c>
      <c r="E43" s="3">
        <f>(A43*B3*PI()*60)/(12*5280*B4*F22)</f>
        <v>81.209269556861457</v>
      </c>
      <c r="F43" s="3">
        <f>(A43*B3*PI()*60)/(12*5280*B4*F23)</f>
        <v>103.71554221821387</v>
      </c>
      <c r="G43" s="3"/>
      <c r="H43" s="3">
        <f>(A43*B3*PI()*60)/(12*5280*B4*B8)</f>
        <v>24.02641111149747</v>
      </c>
      <c r="I43" s="3">
        <f>(A43*B3*PI()*60)/(12*5280*B4*B9)</f>
        <v>40.604634778430729</v>
      </c>
      <c r="J43" s="3">
        <f>(A43*B3*PI()*60)/(12*5280*B4*B11)</f>
        <v>61.290014759895442</v>
      </c>
      <c r="K43" s="3">
        <f>(A43*B3*PI()*60)/(12*5280*B4*B13)</f>
        <v>81.209269556861457</v>
      </c>
      <c r="L43" s="3">
        <f>(A43*B3*PI()*60)/(12*5280*B4*B14)</f>
        <v>99.035694581538365</v>
      </c>
    </row>
    <row r="44" spans="1:12" x14ac:dyDescent="0.2">
      <c r="A44" s="2">
        <v>4500</v>
      </c>
      <c r="B44" s="3">
        <f>(A44*B3*PI()*60)/(12*5280*B4*F19)</f>
        <v>27.811393683856661</v>
      </c>
      <c r="C44" s="3">
        <f>(A44*B3*PI()*60)/(12*5280*B4*F20)</f>
        <v>48.236762540374414</v>
      </c>
      <c r="D44" s="3">
        <f>(A44*B3*PI()*60)/(12*5280*B4*F21)</f>
        <v>71.655237844289516</v>
      </c>
      <c r="E44" s="3">
        <f>(A44*B3*PI()*60)/(12*5280*B4*F22)</f>
        <v>91.360428251469131</v>
      </c>
      <c r="F44" s="3">
        <f>(A44*B3*PI()*60)/(12*5280*B4*F23)</f>
        <v>116.6799849954906</v>
      </c>
      <c r="G44" s="3"/>
      <c r="H44" s="3">
        <f>(A44*B3*PI()*60)/(12*5280*B4*B8)</f>
        <v>27.029712500434652</v>
      </c>
      <c r="I44" s="3">
        <f>(A44*B3*PI()*60)/(12*5280*B4*B9)</f>
        <v>45.680214125734565</v>
      </c>
      <c r="J44" s="3">
        <f>(A44*B3*PI()*60)/(12*5280*B4*B11)</f>
        <v>68.951266604882377</v>
      </c>
      <c r="K44" s="3">
        <f>(A44*B3*PI()*60)/(12*5280*B4*B13)</f>
        <v>91.360428251469131</v>
      </c>
      <c r="L44" s="3">
        <f>(A44*B3*PI()*60)/(12*5280*B4*B14)</f>
        <v>111.41515640423066</v>
      </c>
    </row>
    <row r="45" spans="1:12" x14ac:dyDescent="0.2">
      <c r="A45" s="2">
        <v>5000</v>
      </c>
      <c r="B45" s="3">
        <f>(A45*B3*PI()*60)/(12*5280*B4*F19)</f>
        <v>30.901548537618517</v>
      </c>
      <c r="C45" s="3">
        <f>(A45*B3*PI()*60)/(12*5280*B4*F20)</f>
        <v>53.59640282263824</v>
      </c>
      <c r="D45" s="3">
        <f>(A45*B3*PI()*60)/(12*5280*B4*F21)</f>
        <v>79.616930938099472</v>
      </c>
      <c r="E45" s="3">
        <f>(A45*B3*PI()*60)/(12*5280*B4*F22)</f>
        <v>101.51158694607683</v>
      </c>
      <c r="F45" s="3">
        <f>(A45*B3*PI()*60)/(12*5280*B4*F23)</f>
        <v>129.64442777276733</v>
      </c>
      <c r="G45" s="3"/>
      <c r="H45" s="3">
        <f>(A45*B3*PI()*60)/(12*5280*B4*B8)</f>
        <v>30.033013889371841</v>
      </c>
      <c r="I45" s="3">
        <f>(A45*B3*PI()*60)/(12*5280*B4*B9)</f>
        <v>50.755793473038416</v>
      </c>
      <c r="J45" s="3">
        <f>(A45*B3*PI()*60)/(12*5280*B4*B11)</f>
        <v>76.612518449869313</v>
      </c>
      <c r="K45" s="3">
        <f>(A45*B3*PI()*60)/(12*5280*B4*B13)</f>
        <v>101.51158694607683</v>
      </c>
      <c r="L45" s="3">
        <f>(A45*B3*PI()*60)/(12*5280*B4*B14)</f>
        <v>123.79461822692296</v>
      </c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2">
    <mergeCell ref="B33:F33"/>
    <mergeCell ref="H33:L33"/>
  </mergeCells>
  <phoneticPr fontId="1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MacKay</dc:creator>
  <cp:lastModifiedBy>Dave MacKay</cp:lastModifiedBy>
  <cp:lastPrinted>2011-08-09T02:20:47Z</cp:lastPrinted>
  <dcterms:created xsi:type="dcterms:W3CDTF">2011-07-05T20:13:35Z</dcterms:created>
  <dcterms:modified xsi:type="dcterms:W3CDTF">2017-01-27T22:38:58Z</dcterms:modified>
</cp:coreProperties>
</file>